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Contabilidade\RGF\RGF 2026\"/>
    </mc:Choice>
  </mc:AlternateContent>
  <bookViews>
    <workbookView xWindow="-28920" yWindow="-120" windowWidth="29040" windowHeight="15600" tabRatio="695" activeTab="1"/>
  </bookViews>
  <sheets>
    <sheet name="Anexo_1" sheetId="42" r:id="rId1"/>
    <sheet name="Anexo 6" sheetId="30" r:id="rId2"/>
  </sheets>
  <definedNames>
    <definedName name="_xlnm.Print_Area" localSheetId="1">'Anexo 6'!$A$1:$D$31</definedName>
    <definedName name="_xlnm.Print_Area" localSheetId="0">Anexo_1!$A$1:$Q$49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 localSheetId="1">#REF!,#REF!</definedName>
    <definedName name="Planilha_1ÁreaTotal">#REF!,#REF!</definedName>
    <definedName name="Planilha_1CabGráfico" localSheetId="1">#REF!</definedName>
    <definedName name="Planilha_1CabGráfico">#REF!</definedName>
    <definedName name="Planilha_1TítCols" localSheetId="1">#REF!,#REF!</definedName>
    <definedName name="Planilha_1TítCols">#REF!,#REF!</definedName>
    <definedName name="Planilha_1TítLins" localSheetId="1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52511" calcMode="manual"/>
</workbook>
</file>

<file path=xl/calcChain.xml><?xml version="1.0" encoding="utf-8"?>
<calcChain xmlns="http://schemas.openxmlformats.org/spreadsheetml/2006/main">
  <c r="C11" i="30" l="1"/>
  <c r="C10" i="30"/>
  <c r="A24" i="30"/>
  <c r="A21" i="30"/>
  <c r="M42" i="42"/>
  <c r="M41" i="42"/>
  <c r="M40" i="42"/>
  <c r="V47" i="42" l="1"/>
  <c r="V46" i="42"/>
  <c r="V45" i="42"/>
  <c r="V44" i="42"/>
  <c r="V43" i="42"/>
  <c r="V42" i="42"/>
  <c r="U33" i="42"/>
  <c r="T36" i="42"/>
  <c r="A29" i="30" l="1"/>
  <c r="A27" i="30"/>
  <c r="P16" i="42"/>
  <c r="P15" i="42"/>
  <c r="P14" i="42"/>
  <c r="P13" i="42"/>
  <c r="P30" i="42"/>
  <c r="C14" i="30" s="1"/>
  <c r="R33" i="42" l="1"/>
  <c r="M39" i="42"/>
</calcChain>
</file>

<file path=xl/sharedStrings.xml><?xml version="1.0" encoding="utf-8"?>
<sst xmlns="http://schemas.openxmlformats.org/spreadsheetml/2006/main" count="100" uniqueCount="87">
  <si>
    <t>RELATÓRIO DE GESTÃO FISCAL</t>
  </si>
  <si>
    <t>VALOR</t>
  </si>
  <si>
    <t>ORÇAMENTOS FISCAL E DA SEGURIDADE SOCIAL</t>
  </si>
  <si>
    <t>RESTOS A PAGAR</t>
  </si>
  <si>
    <t>% SOBRE A RCL</t>
  </si>
  <si>
    <t>(Últimos 12 Meses)</t>
  </si>
  <si>
    <t>DESPESA BRUTA COM PESSOAL (I)</t>
  </si>
  <si>
    <t>Inativos e Pensionistas com Recursos Vinculados</t>
  </si>
  <si>
    <t>DESPESA COM PESSOAL - LEGISLATIVO</t>
  </si>
  <si>
    <t>Limite Máximo (incisos I, II e III, art. 20 da LRF) - &lt;6%&gt;</t>
  </si>
  <si>
    <t>Limite Prudencial  (parágrafo único, art. 22 da LRF) - &lt;5,7%&gt;</t>
  </si>
  <si>
    <t>PODER LEGISLATIVO</t>
  </si>
  <si>
    <t>MUNICIPIO DE FELIZ - RS</t>
  </si>
  <si>
    <t>ELISEU ELIAS VOGT</t>
  </si>
  <si>
    <t>Contador</t>
  </si>
  <si>
    <t>CRC/RS 077.908/O-4</t>
  </si>
  <si>
    <t>DESPESAS EXECUTADAS</t>
  </si>
  <si>
    <t>DESPESA LÍQUIDA COM PESSOAL (III) = (I - II)</t>
  </si>
  <si>
    <t>APURAÇÃO DO CUMPRIMENTO DO LIMITE LEGAL</t>
  </si>
  <si>
    <t>Despesa Total com Pessoal - DTP</t>
  </si>
  <si>
    <t>DEMONSTRATIVO SIMPLIFICADO DO RELATÓRIO DE GESTÃO FISCAL - PODER LEGISLATIVO</t>
  </si>
  <si>
    <t>RECEITA CORRENTE LÍQUIDA - RCL (IV)</t>
  </si>
  <si>
    <t>Valor Total</t>
  </si>
  <si>
    <t>INSCRIÇÃO EM RESTOS A PAGAR NÃO PROCESSADO DO EXERCÍCIO</t>
  </si>
  <si>
    <t>RECEITA CORRENTE LÍQUIDA</t>
  </si>
  <si>
    <t>VALOR ATÉ O BIMESTRE</t>
  </si>
  <si>
    <t>Receita Corrente Líquida</t>
  </si>
  <si>
    <t>DEMONSTRATIVO DA DESPESA COM PESSOAL</t>
  </si>
  <si>
    <t>RGF - ANEXO I (LRF, art. 55, inciso I, alínea "a")</t>
  </si>
  <si>
    <t>R$ 1,00</t>
  </si>
  <si>
    <t>DESPESA COM PESSOAL</t>
  </si>
  <si>
    <t>LIQUIDADAS</t>
  </si>
  <si>
    <t>INSCRITAS EM
RESTOS A PAGAR
NÃO
PROCESSADOS
(b)</t>
  </si>
  <si>
    <t>TOTAL
(ÚLTIMOS
12 MESES)
(a)</t>
  </si>
  <si>
    <t>Pessoal Ativo</t>
  </si>
  <si>
    <t>Vencimentos, Vantagens e Outras Despesas Variáveis</t>
  </si>
  <si>
    <t>Obrigações Patronais</t>
  </si>
  <si>
    <t>Pessoal Inativo e Pensionistas</t>
  </si>
  <si>
    <t>Aposentadorias, Reserva e Reformas</t>
  </si>
  <si>
    <t>Pensões</t>
  </si>
  <si>
    <t>DESPESAS NÃO COMPUTADAS(II)(§ 1º do art. 19 da LRF)</t>
  </si>
  <si>
    <t>Presidente</t>
  </si>
  <si>
    <t>Receita Corrente Líquida Ajustada para Cálculo dos Limites da Despesa com Pessoal</t>
  </si>
  <si>
    <t>Limite de Alerta (inciso II do §1º do art. 59 da LRF) - &lt;5,4%&gt;</t>
  </si>
  <si>
    <t xml:space="preserve">Despesa com Pessoal não Executada Orçamentariamente </t>
  </si>
  <si>
    <t>DISPONIBILIDADES DE CAIXA LÍQUIDA (APÓS A INCRIÇÃO DE RESTOS A PAGAR NÃO PROCESSADOS DO EXERCÍCIO)</t>
  </si>
  <si>
    <t>Indenizações por Demissão e Incentivos à Demissão Voluntária e Deduções Constitucionais</t>
  </si>
  <si>
    <t>Decorrentes de Decisão Judicial de Período Anterior ao da Apuração</t>
  </si>
  <si>
    <t>Despesas de Exercícios Anteriores de Período Anterior ao da Apuração</t>
  </si>
  <si>
    <t>Outras Despesas de Pessoal Decorrentes de Contratos de Terceirização ou de Contratação de Forma Indireta (§ 1º do art. 18 da LRF)</t>
  </si>
  <si>
    <t>Agentes Comunitários de Saúde e de Combate às Endemias com Recursos Vinculados  (CF, art. 198, §11)</t>
  </si>
  <si>
    <t>Parcela dedutível referente ao piso salarial do Enfermeiro, Técnico de Enfermagem, Auxiliar de Enfermagem e Parteira (ADCT, art. 38, $2º)</t>
  </si>
  <si>
    <t>Outras Deduções Constitucionais ou Legais</t>
  </si>
  <si>
    <t>LIMITE MÁXIMO (VII) (incisos I,II e III, art. 20 da LRF)</t>
  </si>
  <si>
    <t>LIMITE PRUDENCIAL (VIII) = (0,95 * IX) (parágrafo único do art. 22 da LRF)</t>
  </si>
  <si>
    <t>LIMITE DE ALERTA (IX) = (0,90 * IX) (inciso II do § 1º do art. 59 da LRF)</t>
  </si>
  <si>
    <t>(-)Transferências obrigatórias da União relativas às emendas individuais (§1º, art. 166-A da CF)</t>
  </si>
  <si>
    <t>(-)Transferências obrigatórias da União relativas às emendas de bancada (§16, art. 166 da CF)</t>
  </si>
  <si>
    <t>(-)Transferências da União relativas à remuneração dos agentes comunitários de saúde e de combate às endemias (CF, art. 198, §11)</t>
  </si>
  <si>
    <t>(-) Outras Deduções Constitucionais ou Legais</t>
  </si>
  <si>
    <t xml:space="preserve">= RECEITA CORRENTE LÍQUIDA AJUSTADA PARA CÁLCULO DOS LIMITES DA DESPESA COM PESSOAL (V) </t>
  </si>
  <si>
    <t>DESPESA TOTAL COM PESSOAL - DTP (VI) = (IIIa + IIIb)</t>
  </si>
  <si>
    <t>Coordenador do Controle Interno</t>
  </si>
  <si>
    <t>WESLEY RENAN HANS DE ALMEIDA</t>
  </si>
  <si>
    <t>CPF: 018.785.040-29</t>
  </si>
  <si>
    <t xml:space="preserve"> Julho/2025</t>
  </si>
  <si>
    <t xml:space="preserve"> Agosto/2025</t>
  </si>
  <si>
    <t xml:space="preserve"> Setembro/2025</t>
  </si>
  <si>
    <t xml:space="preserve"> Outubro/2025</t>
  </si>
  <si>
    <t xml:space="preserve"> Novembro/2025</t>
  </si>
  <si>
    <t xml:space="preserve"> Dezembro/2025</t>
  </si>
  <si>
    <t xml:space="preserve"> LRF, art. 48 - Anexo 6
</t>
  </si>
  <si>
    <t>JULHO/2025 A JUNHO/2026</t>
  </si>
  <si>
    <t xml:space="preserve"> Janeiro/2026</t>
  </si>
  <si>
    <t xml:space="preserve"> Fevereiro/2026</t>
  </si>
  <si>
    <t xml:space="preserve"> Março/2026</t>
  </si>
  <si>
    <t xml:space="preserve"> Abril/2026</t>
  </si>
  <si>
    <t xml:space="preserve"> Maio/2026</t>
  </si>
  <si>
    <t xml:space="preserve"> Junho/2026</t>
  </si>
  <si>
    <t>VALDECIR KRONITSKY</t>
  </si>
  <si>
    <t>CPF:  660.687.540-49</t>
  </si>
  <si>
    <t>relatorio</t>
  </si>
  <si>
    <t>RRRO 2 bi</t>
  </si>
  <si>
    <t>&lt;&gt;</t>
  </si>
  <si>
    <t>FONTE: Governança Brasil - Execução Orçamentária e Contabilidade Pública, 22/Jul/2026, 10h e 37m.</t>
  </si>
  <si>
    <t>Feliz, 23 de Julho de 2026.</t>
  </si>
  <si>
    <t>O RELATÓRIO DE GESTÃO FISCAL DO PRIMEIRO SEMESTRE DO ANO DE 2026, ENCONTRA-SE PUBLICADO NO DIÁRIO OFICIAL DO MUNICÍPIO DE FELIZ, NO DIA 24 DE JULHO DE 2026, CRIADO PELA LEI MUNICIPAL 3.637/2019, DISPONIBILIZADO NO SITE: www.feliz.rs.gov.br, BEM COMO DISPONÍVEL A PARTIR DESTA DATA, NO ACESSO A INFORMAÇÃO, OPÇÃO CONTAS PÚBLICAS, EM: https://www.feliz.rs.gov.br/web/contas-publicas, SELECIONANDO O ASSUNTO: RGF - Relatório de Gestão Fiscal. Também estará disponível no site www.camarafeliz.rs.gov.br.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</si>
</sst>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&quot;R$ &quot;#,##0.00_);[Red]\(&quot;R$ &quot;#,##0.00\)"/>
    <numFmt numFmtId="165" formatCode="_(* #,##0.00_);_(* \(#,##0.00\);_(* &quot;-&quot;??_);_(@_)"/>
    <numFmt numFmtId="166" formatCode="0.0%"/>
    <numFmt numFmtId="167" formatCode="#,##0.00_ ;\-#,##0.00\ "/>
    <numFmt numFmtId="168" formatCode="_(* #,##0.00_);_(* \(#,##0.00\);_(* \-??_);_(@_)"/>
    <numFmt numFmtId="169" formatCode="&quot;R$&quot;\ #,##0.00"/>
    <numFmt numFmtId="170" formatCode="_(\ #,##0.00_);_(\ \-#,##0.00_);_(\ \-\ ??_);_(@_)"/>
  </numFmts>
  <fonts count="4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sz val="10"/>
      <color indexed="8"/>
      <name val="MS Sans Serif"/>
      <family val="2"/>
    </font>
    <font>
      <sz val="11"/>
      <color indexed="8"/>
      <name val="Calibri2"/>
    </font>
    <font>
      <sz val="12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8"/>
      <color rgb="FFFF0000"/>
      <name val="Arial"/>
      <family val="2"/>
    </font>
    <font>
      <sz val="10"/>
      <name val="Arial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Arial"/>
      <charset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9">
    <xf numFmtId="0" fontId="0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25" applyNumberFormat="0" applyAlignment="0" applyProtection="0"/>
    <xf numFmtId="0" fontId="25" fillId="23" borderId="26" applyNumberFormat="0" applyAlignment="0" applyProtection="0"/>
    <xf numFmtId="0" fontId="26" fillId="0" borderId="27" applyNumberFormat="0" applyFill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7" fillId="30" borderId="25" applyNumberFormat="0" applyAlignment="0" applyProtection="0"/>
    <xf numFmtId="0" fontId="8" fillId="0" borderId="0"/>
    <xf numFmtId="0" fontId="15" fillId="0" borderId="0"/>
    <xf numFmtId="0" fontId="12" fillId="0" borderId="0"/>
    <xf numFmtId="0" fontId="16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1" fillId="0" borderId="0"/>
    <xf numFmtId="0" fontId="21" fillId="31" borderId="28" applyNumberFormat="0" applyFont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22" borderId="29" applyNumberFormat="0" applyAlignment="0" applyProtection="0"/>
    <xf numFmtId="165" fontId="8" fillId="0" borderId="0" applyFont="0" applyFill="0" applyBorder="0" applyAlignment="0" applyProtection="0"/>
    <xf numFmtId="169" fontId="8" fillId="0" borderId="0" applyFill="0" applyBorder="0" applyAlignment="0" applyProtection="0"/>
    <xf numFmtId="43" fontId="8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33" applyNumberFormat="0" applyFill="0" applyAlignment="0" applyProtection="0"/>
    <xf numFmtId="165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43" fillId="32" borderId="0" applyNumberFormat="0" applyBorder="0" applyAlignment="0" applyProtection="0"/>
    <xf numFmtId="0" fontId="44" fillId="3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31" borderId="28" applyNumberFormat="0" applyFont="0" applyAlignment="0" applyProtection="0"/>
    <xf numFmtId="9" fontId="4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165" fontId="4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1" borderId="28" applyNumberFormat="0" applyFon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2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2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2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1" borderId="28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11" fillId="0" borderId="3" xfId="6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10" fontId="11" fillId="0" borderId="6" xfId="41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10" fontId="11" fillId="0" borderId="8" xfId="41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165" fontId="11" fillId="0" borderId="8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65" fontId="7" fillId="0" borderId="8" xfId="6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0" fontId="11" fillId="0" borderId="11" xfId="4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/>
    <xf numFmtId="0" fontId="36" fillId="0" borderId="0" xfId="0" applyFont="1" applyAlignment="1">
      <alignment horizontal="right"/>
    </xf>
    <xf numFmtId="170" fontId="36" fillId="0" borderId="13" xfId="0" applyNumberFormat="1" applyFont="1" applyBorder="1" applyAlignment="1">
      <alignment horizontal="right" vertical="center"/>
    </xf>
    <xf numFmtId="0" fontId="18" fillId="0" borderId="14" xfId="0" applyFont="1" applyBorder="1"/>
    <xf numFmtId="170" fontId="37" fillId="0" borderId="12" xfId="0" applyNumberFormat="1" applyFont="1" applyBorder="1" applyAlignment="1">
      <alignment horizontal="right" vertical="center"/>
    </xf>
    <xf numFmtId="0" fontId="38" fillId="2" borderId="13" xfId="0" applyFont="1" applyFill="1" applyBorder="1" applyAlignment="1">
      <alignment horizontal="center"/>
    </xf>
    <xf numFmtId="10" fontId="36" fillId="2" borderId="13" xfId="41" applyNumberFormat="1" applyFont="1" applyFill="1" applyBorder="1" applyAlignment="1">
      <alignment horizontal="right" vertical="center"/>
    </xf>
    <xf numFmtId="9" fontId="36" fillId="0" borderId="13" xfId="41" applyFont="1" applyBorder="1" applyAlignment="1">
      <alignment horizontal="right"/>
    </xf>
    <xf numFmtId="166" fontId="36" fillId="0" borderId="15" xfId="41" applyNumberFormat="1" applyFont="1" applyBorder="1" applyAlignment="1">
      <alignment horizontal="right"/>
    </xf>
    <xf numFmtId="166" fontId="36" fillId="0" borderId="13" xfId="41" applyNumberFormat="1" applyFont="1" applyBorder="1" applyAlignment="1">
      <alignment horizontal="right"/>
    </xf>
    <xf numFmtId="167" fontId="18" fillId="0" borderId="0" xfId="0" applyNumberFormat="1" applyFont="1"/>
    <xf numFmtId="165" fontId="18" fillId="0" borderId="0" xfId="61" applyFont="1"/>
    <xf numFmtId="4" fontId="18" fillId="0" borderId="0" xfId="0" applyNumberFormat="1" applyFont="1"/>
    <xf numFmtId="0" fontId="40" fillId="2" borderId="12" xfId="0" applyFont="1" applyFill="1" applyBorder="1" applyAlignment="1">
      <alignment horizontal="center" vertical="center" wrapText="1"/>
    </xf>
    <xf numFmtId="166" fontId="9" fillId="0" borderId="3" xfId="41" applyNumberFormat="1" applyFont="1" applyBorder="1" applyAlignment="1">
      <alignment horizontal="center" vertical="center"/>
    </xf>
    <xf numFmtId="165" fontId="9" fillId="0" borderId="3" xfId="61" applyFont="1" applyBorder="1" applyAlignment="1">
      <alignment horizontal="center" vertical="center"/>
    </xf>
    <xf numFmtId="17" fontId="38" fillId="2" borderId="16" xfId="0" quotePrefix="1" applyNumberFormat="1" applyFont="1" applyFill="1" applyBorder="1" applyAlignment="1">
      <alignment horizontal="center" vertical="center"/>
    </xf>
    <xf numFmtId="0" fontId="37" fillId="0" borderId="0" xfId="0" applyFont="1"/>
    <xf numFmtId="0" fontId="18" fillId="0" borderId="14" xfId="0" applyFont="1" applyBorder="1" applyAlignment="1">
      <alignment horizontal="left" wrapText="1"/>
    </xf>
    <xf numFmtId="170" fontId="36" fillId="0" borderId="12" xfId="0" applyNumberFormat="1" applyFont="1" applyBorder="1" applyAlignment="1">
      <alignment horizontal="right" vertical="center"/>
    </xf>
    <xf numFmtId="165" fontId="36" fillId="0" borderId="12" xfId="61" applyFont="1" applyBorder="1" applyAlignment="1">
      <alignment horizontal="right" vertical="center"/>
    </xf>
    <xf numFmtId="0" fontId="36" fillId="0" borderId="13" xfId="41" applyNumberFormat="1" applyFont="1" applyBorder="1" applyAlignment="1">
      <alignment horizontal="right" vertical="center"/>
    </xf>
    <xf numFmtId="167" fontId="41" fillId="0" borderId="0" xfId="0" applyNumberFormat="1" applyFont="1"/>
    <xf numFmtId="0" fontId="6" fillId="0" borderId="0" xfId="0" applyFont="1" applyAlignment="1"/>
    <xf numFmtId="0" fontId="6" fillId="0" borderId="0" xfId="0" applyNumberFormat="1" applyFont="1" applyFill="1" applyAlignment="1"/>
    <xf numFmtId="0" fontId="6" fillId="0" borderId="0" xfId="0" applyNumberFormat="1" applyFont="1" applyFill="1" applyBorder="1" applyAlignment="1"/>
    <xf numFmtId="165" fontId="11" fillId="0" borderId="6" xfId="98" applyFont="1" applyBorder="1" applyAlignment="1">
      <alignment horizontal="center" vertical="center"/>
    </xf>
    <xf numFmtId="170" fontId="36" fillId="0" borderId="12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vertical="center"/>
    </xf>
    <xf numFmtId="165" fontId="6" fillId="0" borderId="0" xfId="61" applyFont="1"/>
    <xf numFmtId="10" fontId="7" fillId="0" borderId="0" xfId="41" applyNumberFormat="1" applyFont="1" applyFill="1" applyAlignment="1">
      <alignment vertical="center"/>
    </xf>
    <xf numFmtId="165" fontId="11" fillId="0" borderId="6" xfId="98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70" fontId="36" fillId="0" borderId="12" xfId="0" applyNumberFormat="1" applyFont="1" applyBorder="1" applyAlignment="1">
      <alignment horizontal="right" vertical="center"/>
    </xf>
    <xf numFmtId="170" fontId="36" fillId="0" borderId="12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6" fillId="0" borderId="14" xfId="0" quotePrefix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justify" vertical="top" wrapText="1"/>
    </xf>
    <xf numFmtId="0" fontId="36" fillId="0" borderId="19" xfId="0" applyFont="1" applyBorder="1" applyAlignment="1">
      <alignment horizontal="left" vertical="center"/>
    </xf>
    <xf numFmtId="0" fontId="36" fillId="0" borderId="12" xfId="0" applyFont="1" applyBorder="1" applyAlignment="1">
      <alignment horizontal="left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170" fontId="36" fillId="0" borderId="18" xfId="0" applyNumberFormat="1" applyFont="1" applyFill="1" applyBorder="1" applyAlignment="1">
      <alignment horizontal="right" vertical="center"/>
    </xf>
    <xf numFmtId="0" fontId="36" fillId="0" borderId="14" xfId="0" quotePrefix="1" applyFont="1" applyBorder="1" applyAlignment="1">
      <alignment horizontal="left"/>
    </xf>
    <xf numFmtId="0" fontId="36" fillId="0" borderId="14" xfId="0" applyFont="1" applyBorder="1" applyAlignment="1">
      <alignment horizontal="left"/>
    </xf>
    <xf numFmtId="0" fontId="36" fillId="0" borderId="19" xfId="0" applyFont="1" applyBorder="1" applyAlignment="1">
      <alignment horizontal="left"/>
    </xf>
    <xf numFmtId="0" fontId="36" fillId="0" borderId="12" xfId="0" applyFont="1" applyBorder="1" applyAlignment="1">
      <alignment horizontal="left"/>
    </xf>
    <xf numFmtId="0" fontId="37" fillId="0" borderId="20" xfId="0" applyFont="1" applyBorder="1" applyAlignment="1">
      <alignment horizontal="left" wrapText="1"/>
    </xf>
    <xf numFmtId="0" fontId="37" fillId="0" borderId="17" xfId="0" applyFont="1" applyBorder="1" applyAlignment="1">
      <alignment horizontal="left" wrapText="1"/>
    </xf>
    <xf numFmtId="0" fontId="36" fillId="2" borderId="19" xfId="0" applyFont="1" applyFill="1" applyBorder="1" applyAlignment="1">
      <alignment horizontal="left"/>
    </xf>
    <xf numFmtId="0" fontId="36" fillId="2" borderId="12" xfId="0" applyFont="1" applyFill="1" applyBorder="1" applyAlignment="1">
      <alignment horizontal="left"/>
    </xf>
    <xf numFmtId="170" fontId="36" fillId="2" borderId="12" xfId="0" applyNumberFormat="1" applyFont="1" applyFill="1" applyBorder="1" applyAlignment="1">
      <alignment horizontal="right"/>
    </xf>
    <xf numFmtId="170" fontId="36" fillId="0" borderId="20" xfId="0" applyNumberFormat="1" applyFont="1" applyBorder="1" applyAlignment="1">
      <alignment horizontal="left" vertical="center" wrapText="1"/>
    </xf>
    <xf numFmtId="170" fontId="36" fillId="0" borderId="17" xfId="0" applyNumberFormat="1" applyFont="1" applyBorder="1" applyAlignment="1">
      <alignment horizontal="left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70" fontId="36" fillId="0" borderId="19" xfId="0" applyNumberFormat="1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170" fontId="36" fillId="0" borderId="19" xfId="0" applyNumberFormat="1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170" fontId="37" fillId="0" borderId="20" xfId="0" applyNumberFormat="1" applyFont="1" applyBorder="1" applyAlignment="1">
      <alignment horizontal="left" vertical="center" wrapText="1"/>
    </xf>
    <xf numFmtId="170" fontId="37" fillId="0" borderId="17" xfId="0" applyNumberFormat="1" applyFont="1" applyBorder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0" fontId="38" fillId="2" borderId="19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38" fillId="2" borderId="13" xfId="0" applyFont="1" applyFill="1" applyBorder="1" applyAlignment="1">
      <alignment horizontal="center" vertical="center"/>
    </xf>
    <xf numFmtId="0" fontId="38" fillId="2" borderId="14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/>
    </xf>
    <xf numFmtId="0" fontId="38" fillId="2" borderId="24" xfId="0" applyFont="1" applyFill="1" applyBorder="1" applyAlignment="1">
      <alignment horizontal="center"/>
    </xf>
    <xf numFmtId="0" fontId="38" fillId="2" borderId="15" xfId="0" applyFont="1" applyFill="1" applyBorder="1" applyAlignment="1">
      <alignment horizontal="center"/>
    </xf>
    <xf numFmtId="0" fontId="38" fillId="2" borderId="20" xfId="0" applyFont="1" applyFill="1" applyBorder="1" applyAlignment="1">
      <alignment horizontal="center"/>
    </xf>
    <xf numFmtId="0" fontId="38" fillId="2" borderId="17" xfId="0" applyFont="1" applyFill="1" applyBorder="1" applyAlignment="1">
      <alignment horizontal="center"/>
    </xf>
    <xf numFmtId="0" fontId="38" fillId="2" borderId="14" xfId="0" applyFont="1" applyFill="1" applyBorder="1" applyAlignment="1">
      <alignment horizontal="center"/>
    </xf>
    <xf numFmtId="0" fontId="38" fillId="2" borderId="19" xfId="0" applyFont="1" applyFill="1" applyBorder="1" applyAlignment="1">
      <alignment horizontal="center"/>
    </xf>
    <xf numFmtId="0" fontId="38" fillId="2" borderId="12" xfId="0" applyFont="1" applyFill="1" applyBorder="1" applyAlignment="1">
      <alignment horizontal="center"/>
    </xf>
    <xf numFmtId="170" fontId="36" fillId="0" borderId="12" xfId="0" applyNumberFormat="1" applyFont="1" applyBorder="1" applyAlignment="1">
      <alignment horizontal="left" vertical="center"/>
    </xf>
    <xf numFmtId="170" fontId="36" fillId="0" borderId="19" xfId="0" applyNumberFormat="1" applyFont="1" applyBorder="1" applyAlignment="1">
      <alignment horizontal="justify" vertical="center"/>
    </xf>
    <xf numFmtId="0" fontId="18" fillId="0" borderId="12" xfId="0" applyFont="1" applyBorder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11" fillId="0" borderId="5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11" fillId="0" borderId="11" xfId="61" applyFont="1" applyBorder="1" applyAlignment="1">
      <alignment horizontal="center" vertical="center"/>
    </xf>
    <xf numFmtId="165" fontId="11" fillId="0" borderId="4" xfId="61" applyFont="1" applyBorder="1" applyAlignment="1">
      <alignment horizontal="center" vertical="center"/>
    </xf>
  </cellXfs>
  <cellStyles count="259">
    <cellStyle name="20% - Ênfase1" xfId="1" builtinId="30" customBuiltin="1"/>
    <cellStyle name="20% - Ênfase1 2" xfId="71"/>
    <cellStyle name="20% - Ênfase1 2 2" xfId="199"/>
    <cellStyle name="20% - Ênfase1 3" xfId="123"/>
    <cellStyle name="20% - Ênfase1 3 2" xfId="229"/>
    <cellStyle name="20% - Ênfase1 4" xfId="183"/>
    <cellStyle name="20% - Ênfase1 5" xfId="153"/>
    <cellStyle name="20% - Ênfase2" xfId="2" builtinId="34" customBuiltin="1"/>
    <cellStyle name="20% - Ênfase2 2" xfId="72"/>
    <cellStyle name="20% - Ênfase2 2 2" xfId="200"/>
    <cellStyle name="20% - Ênfase2 3" xfId="124"/>
    <cellStyle name="20% - Ênfase2 3 2" xfId="230"/>
    <cellStyle name="20% - Ênfase2 4" xfId="184"/>
    <cellStyle name="20% - Ênfase2 5" xfId="154"/>
    <cellStyle name="20% - Ênfase3" xfId="3" builtinId="38" customBuiltin="1"/>
    <cellStyle name="20% - Ênfase3 2" xfId="73"/>
    <cellStyle name="20% - Ênfase3 2 2" xfId="201"/>
    <cellStyle name="20% - Ênfase3 3" xfId="125"/>
    <cellStyle name="20% - Ênfase3 3 2" xfId="231"/>
    <cellStyle name="20% - Ênfase3 4" xfId="185"/>
    <cellStyle name="20% - Ênfase3 5" xfId="155"/>
    <cellStyle name="20% - Ênfase4" xfId="4" builtinId="42" customBuiltin="1"/>
    <cellStyle name="20% - Ênfase4 2" xfId="74"/>
    <cellStyle name="20% - Ênfase4 2 2" xfId="202"/>
    <cellStyle name="20% - Ênfase4 3" xfId="126"/>
    <cellStyle name="20% - Ênfase4 3 2" xfId="232"/>
    <cellStyle name="20% - Ênfase4 4" xfId="186"/>
    <cellStyle name="20% - Ênfase4 5" xfId="156"/>
    <cellStyle name="20% - Ênfase5" xfId="5" builtinId="46" customBuiltin="1"/>
    <cellStyle name="20% - Ênfase5 2" xfId="75"/>
    <cellStyle name="20% - Ênfase5 2 2" xfId="203"/>
    <cellStyle name="20% - Ênfase5 3" xfId="127"/>
    <cellStyle name="20% - Ênfase5 3 2" xfId="233"/>
    <cellStyle name="20% - Ênfase5 4" xfId="187"/>
    <cellStyle name="20% - Ênfase5 5" xfId="157"/>
    <cellStyle name="20% - Ênfase6" xfId="6" builtinId="50" customBuiltin="1"/>
    <cellStyle name="20% - Ênfase6 2" xfId="76"/>
    <cellStyle name="20% - Ênfase6 2 2" xfId="204"/>
    <cellStyle name="20% - Ênfase6 3" xfId="128"/>
    <cellStyle name="20% - Ênfase6 3 2" xfId="234"/>
    <cellStyle name="20% - Ênfase6 4" xfId="188"/>
    <cellStyle name="20% - Ênfase6 5" xfId="158"/>
    <cellStyle name="40% - Ênfase1" xfId="7" builtinId="31" customBuiltin="1"/>
    <cellStyle name="40% - Ênfase1 2" xfId="77"/>
    <cellStyle name="40% - Ênfase1 2 2" xfId="205"/>
    <cellStyle name="40% - Ênfase1 3" xfId="129"/>
    <cellStyle name="40% - Ênfase1 3 2" xfId="235"/>
    <cellStyle name="40% - Ênfase1 4" xfId="189"/>
    <cellStyle name="40% - Ênfase1 5" xfId="159"/>
    <cellStyle name="40% - Ênfase2" xfId="8" builtinId="35" customBuiltin="1"/>
    <cellStyle name="40% - Ênfase2 2" xfId="78"/>
    <cellStyle name="40% - Ênfase2 2 2" xfId="206"/>
    <cellStyle name="40% - Ênfase2 3" xfId="130"/>
    <cellStyle name="40% - Ênfase2 3 2" xfId="236"/>
    <cellStyle name="40% - Ênfase2 4" xfId="190"/>
    <cellStyle name="40% - Ênfase2 5" xfId="160"/>
    <cellStyle name="40% - Ênfase3" xfId="9" builtinId="39" customBuiltin="1"/>
    <cellStyle name="40% - Ênfase3 2" xfId="79"/>
    <cellStyle name="40% - Ênfase3 2 2" xfId="207"/>
    <cellStyle name="40% - Ênfase3 3" xfId="131"/>
    <cellStyle name="40% - Ênfase3 3 2" xfId="237"/>
    <cellStyle name="40% - Ênfase3 4" xfId="191"/>
    <cellStyle name="40% - Ênfase3 5" xfId="161"/>
    <cellStyle name="40% - Ênfase4" xfId="10" builtinId="43" customBuiltin="1"/>
    <cellStyle name="40% - Ênfase4 2" xfId="80"/>
    <cellStyle name="40% - Ênfase4 2 2" xfId="208"/>
    <cellStyle name="40% - Ênfase4 3" xfId="132"/>
    <cellStyle name="40% - Ênfase4 3 2" xfId="238"/>
    <cellStyle name="40% - Ênfase4 4" xfId="192"/>
    <cellStyle name="40% - Ênfase4 5" xfId="162"/>
    <cellStyle name="40% - Ênfase5" xfId="11" builtinId="47" customBuiltin="1"/>
    <cellStyle name="40% - Ênfase5 2" xfId="81"/>
    <cellStyle name="40% - Ênfase5 2 2" xfId="209"/>
    <cellStyle name="40% - Ênfase5 3" xfId="133"/>
    <cellStyle name="40% - Ênfase5 3 2" xfId="239"/>
    <cellStyle name="40% - Ênfase5 4" xfId="193"/>
    <cellStyle name="40% - Ênfase5 5" xfId="163"/>
    <cellStyle name="40% - Ênfase6" xfId="12" builtinId="51" customBuiltin="1"/>
    <cellStyle name="40% - Ênfase6 2" xfId="82"/>
    <cellStyle name="40% - Ênfase6 2 2" xfId="210"/>
    <cellStyle name="40% - Ênfase6 3" xfId="134"/>
    <cellStyle name="40% - Ênfase6 3 2" xfId="240"/>
    <cellStyle name="40% - Ênfase6 4" xfId="194"/>
    <cellStyle name="40% - Ênfase6 5" xfId="164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69" builtinId="27" customBuiltin="1"/>
    <cellStyle name="Neutra" xfId="70" builtinId="28" customBuiltin="1"/>
    <cellStyle name="Normal" xfId="0" builtinId="0"/>
    <cellStyle name="Normal 2" xfId="30"/>
    <cellStyle name="Normal 2 2" xfId="31"/>
    <cellStyle name="Normal 2 2 2" xfId="105"/>
    <cellStyle name="Normal 2 3" xfId="32"/>
    <cellStyle name="Normal 2 4" xfId="83"/>
    <cellStyle name="Normal 3" xfId="33"/>
    <cellStyle name="Normal 3 2" xfId="107"/>
    <cellStyle name="Normal 3 2 2" xfId="108"/>
    <cellStyle name="Normal 3 2 2 2" xfId="109"/>
    <cellStyle name="Normal 3 2 2 2 2" xfId="118"/>
    <cellStyle name="Normal 3 2 2 2 2 2" xfId="149"/>
    <cellStyle name="Normal 3 2 2 2 2 2 2" xfId="255"/>
    <cellStyle name="Normal 3 2 2 2 2 3" xfId="225"/>
    <cellStyle name="Normal 3 2 2 2 2 4" xfId="179"/>
    <cellStyle name="Normal 3 2 2 2 3" xfId="142"/>
    <cellStyle name="Normal 3 2 2 2 3 2" xfId="248"/>
    <cellStyle name="Normal 3 2 2 2 4" xfId="218"/>
    <cellStyle name="Normal 3 2 2 2 5" xfId="172"/>
    <cellStyle name="Normal 3 2 2 3" xfId="117"/>
    <cellStyle name="Normal 3 2 2 3 2" xfId="148"/>
    <cellStyle name="Normal 3 2 2 3 2 2" xfId="254"/>
    <cellStyle name="Normal 3 2 2 3 3" xfId="224"/>
    <cellStyle name="Normal 3 2 2 3 4" xfId="178"/>
    <cellStyle name="Normal 3 2 2 4" xfId="141"/>
    <cellStyle name="Normal 3 2 2 4 2" xfId="247"/>
    <cellStyle name="Normal 3 2 2 5" xfId="217"/>
    <cellStyle name="Normal 3 2 2 6" xfId="171"/>
    <cellStyle name="Normal 3 2 3" xfId="116"/>
    <cellStyle name="Normal 3 2 3 2" xfId="147"/>
    <cellStyle name="Normal 3 2 3 2 2" xfId="253"/>
    <cellStyle name="Normal 3 2 3 3" xfId="223"/>
    <cellStyle name="Normal 3 2 3 4" xfId="177"/>
    <cellStyle name="Normal 3 2 4" xfId="140"/>
    <cellStyle name="Normal 3 2 4 2" xfId="246"/>
    <cellStyle name="Normal 3 2 5" xfId="216"/>
    <cellStyle name="Normal 3 2 6" xfId="170"/>
    <cellStyle name="Normal 3 3" xfId="114"/>
    <cellStyle name="Normal 3 4" xfId="115"/>
    <cellStyle name="Normal 3 4 2" xfId="146"/>
    <cellStyle name="Normal 3 4 2 2" xfId="252"/>
    <cellStyle name="Normal 3 4 3" xfId="222"/>
    <cellStyle name="Normal 3 4 4" xfId="176"/>
    <cellStyle name="Normal 3 5" xfId="106"/>
    <cellStyle name="Normal 3 5 2" xfId="139"/>
    <cellStyle name="Normal 3 5 2 2" xfId="245"/>
    <cellStyle name="Normal 3 5 3" xfId="215"/>
    <cellStyle name="Normal 3 5 4" xfId="169"/>
    <cellStyle name="Normal 4" xfId="34"/>
    <cellStyle name="Normal 4 2" xfId="119"/>
    <cellStyle name="Normal 4 2 2" xfId="150"/>
    <cellStyle name="Normal 4 2 2 2" xfId="256"/>
    <cellStyle name="Normal 4 2 3" xfId="112"/>
    <cellStyle name="Normal 4 2 3 2" xfId="120"/>
    <cellStyle name="Normal 4 2 3 2 2" xfId="151"/>
    <cellStyle name="Normal 4 2 3 2 2 2" xfId="257"/>
    <cellStyle name="Normal 4 2 3 2 3" xfId="227"/>
    <cellStyle name="Normal 4 2 3 2 4" xfId="181"/>
    <cellStyle name="Normal 4 2 3 3" xfId="144"/>
    <cellStyle name="Normal 4 2 3 3 2" xfId="250"/>
    <cellStyle name="Normal 4 2 3 4" xfId="220"/>
    <cellStyle name="Normal 4 2 3 5" xfId="174"/>
    <cellStyle name="Normal 4 2 4" xfId="226"/>
    <cellStyle name="Normal 4 2 5" xfId="180"/>
    <cellStyle name="Normal 4 3" xfId="111"/>
    <cellStyle name="Normal 4 3 2" xfId="143"/>
    <cellStyle name="Normal 4 3 2 2" xfId="249"/>
    <cellStyle name="Normal 4 3 3" xfId="219"/>
    <cellStyle name="Normal 4 3 4" xfId="173"/>
    <cellStyle name="Normal 4 4" xfId="84"/>
    <cellStyle name="Normal 5" xfId="35"/>
    <cellStyle name="Normal 5 2" xfId="36"/>
    <cellStyle name="Normal 6" xfId="37"/>
    <cellStyle name="Normal 6 2" xfId="85"/>
    <cellStyle name="Normal 7" xfId="38"/>
    <cellStyle name="Normal 7 2" xfId="86"/>
    <cellStyle name="Normal 8" xfId="39"/>
    <cellStyle name="Normal 8 2" xfId="87"/>
    <cellStyle name="Normal 8 2 2" xfId="211"/>
    <cellStyle name="Normal 8 3" xfId="135"/>
    <cellStyle name="Normal 8 3 2" xfId="241"/>
    <cellStyle name="Normal 8 4" xfId="195"/>
    <cellStyle name="Normal 8 5" xfId="165"/>
    <cellStyle name="Normal 9" xfId="122"/>
    <cellStyle name="Normal 9 2" xfId="113"/>
    <cellStyle name="Normal 9 2 2" xfId="121"/>
    <cellStyle name="Normal 9 2 2 2" xfId="152"/>
    <cellStyle name="Normal 9 2 2 2 2" xfId="258"/>
    <cellStyle name="Normal 9 2 2 3" xfId="228"/>
    <cellStyle name="Normal 9 2 2 4" xfId="182"/>
    <cellStyle name="Normal 9 2 3" xfId="145"/>
    <cellStyle name="Normal 9 2 3 2" xfId="251"/>
    <cellStyle name="Normal 9 2 4" xfId="221"/>
    <cellStyle name="Normal 9 2 5" xfId="175"/>
    <cellStyle name="Nota 2" xfId="40"/>
    <cellStyle name="Nota 2 2" xfId="88"/>
    <cellStyle name="Nota 2 2 2" xfId="212"/>
    <cellStyle name="Nota 2 3" xfId="136"/>
    <cellStyle name="Nota 2 3 2" xfId="242"/>
    <cellStyle name="Nota 2 4" xfId="196"/>
    <cellStyle name="Nota 2 5" xfId="166"/>
    <cellStyle name="Porcentagem" xfId="41" builtinId="5"/>
    <cellStyle name="Porcentagem 2" xfId="42"/>
    <cellStyle name="Porcentagem 2 2" xfId="90"/>
    <cellStyle name="Porcentagem 3" xfId="43"/>
    <cellStyle name="Porcentagem 3 2" xfId="91"/>
    <cellStyle name="Porcentagem 4" xfId="44"/>
    <cellStyle name="Porcentagem 4 2" xfId="92"/>
    <cellStyle name="Porcentagem 4 2 2" xfId="213"/>
    <cellStyle name="Porcentagem 4 3" xfId="137"/>
    <cellStyle name="Porcentagem 4 3 2" xfId="243"/>
    <cellStyle name="Porcentagem 4 4" xfId="197"/>
    <cellStyle name="Porcentagem 4 5" xfId="167"/>
    <cellStyle name="Porcentagem 5" xfId="45"/>
    <cellStyle name="Porcentagem 5 2" xfId="46"/>
    <cellStyle name="Porcentagem 5 2 2" xfId="94"/>
    <cellStyle name="Porcentagem 5 3" xfId="93"/>
    <cellStyle name="Porcentagem 6" xfId="89"/>
    <cellStyle name="Saída" xfId="47" builtinId="21" customBuiltin="1"/>
    <cellStyle name="Separador de milhares 2" xfId="48"/>
    <cellStyle name="Separador de milhares 2 2" xfId="49"/>
    <cellStyle name="Separador de milhares 2 2 2" xfId="110"/>
    <cellStyle name="Separador de milhares 2 2 3" xfId="96"/>
    <cellStyle name="Separador de milhares 2 3" xfId="50"/>
    <cellStyle name="Separador de milhares 2 3 2" xfId="97"/>
    <cellStyle name="Separador de milhares 2 4" xfId="95"/>
    <cellStyle name="Texto de Aviso" xfId="51" builtinId="11" customBuiltin="1"/>
    <cellStyle name="Texto Explicativo" xfId="52" builtinId="53" customBuiltin="1"/>
    <cellStyle name="Título" xfId="53" builtinId="15" customBuiltin="1"/>
    <cellStyle name="Título 1" xfId="54" builtinId="16" customBuiltin="1"/>
    <cellStyle name="Título 1 1" xfId="55"/>
    <cellStyle name="Título 1 1 1" xfId="56"/>
    <cellStyle name="Título 2" xfId="57" builtinId="17" customBuiltin="1"/>
    <cellStyle name="Título 3" xfId="58" builtinId="18" customBuiltin="1"/>
    <cellStyle name="Título 4" xfId="59" builtinId="19" customBuiltin="1"/>
    <cellStyle name="Total" xfId="60" builtinId="25" customBuiltin="1"/>
    <cellStyle name="Vírgula" xfId="61" builtinId="3"/>
    <cellStyle name="Vírgula 2" xfId="62"/>
    <cellStyle name="Vírgula 2 2" xfId="99"/>
    <cellStyle name="Vírgula 3" xfId="63"/>
    <cellStyle name="Vírgula 4" xfId="64"/>
    <cellStyle name="Vírgula 4 2" xfId="100"/>
    <cellStyle name="Vírgula 5" xfId="65"/>
    <cellStyle name="Vírgula 5 2" xfId="101"/>
    <cellStyle name="Vírgula 6" xfId="66"/>
    <cellStyle name="Vírgula 6 2" xfId="102"/>
    <cellStyle name="Vírgula 6 2 2" xfId="214"/>
    <cellStyle name="Vírgula 6 3" xfId="138"/>
    <cellStyle name="Vírgula 6 3 2" xfId="244"/>
    <cellStyle name="Vírgula 6 4" xfId="198"/>
    <cellStyle name="Vírgula 6 5" xfId="168"/>
    <cellStyle name="Vírgula 7" xfId="67"/>
    <cellStyle name="Vírgula 7 2" xfId="68"/>
    <cellStyle name="Vírgula 7 2 2" xfId="104"/>
    <cellStyle name="Vírgula 7 3" xfId="103"/>
    <cellStyle name="Vírgula 8" xfId="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49"/>
  <sheetViews>
    <sheetView showGridLines="0" zoomScaleNormal="100" workbookViewId="0">
      <pane xSplit="3" ySplit="1" topLeftCell="D26" activePane="bottomRight" state="frozen"/>
      <selection activeCell="C51" sqref="C51"/>
      <selection pane="topRight" activeCell="C51" sqref="C51"/>
      <selection pane="bottomLeft" activeCell="C51" sqref="C51"/>
      <selection pane="bottomRight" activeCell="O23" sqref="O23"/>
    </sheetView>
  </sheetViews>
  <sheetFormatPr defaultRowHeight="11.25"/>
  <cols>
    <col min="1" max="1" width="9.140625" style="26"/>
    <col min="2" max="2" width="9.7109375" style="26" customWidth="1"/>
    <col min="3" max="3" width="17" style="26" customWidth="1"/>
    <col min="4" max="16" width="12.7109375" style="26" customWidth="1"/>
    <col min="17" max="17" width="12.140625" style="26" customWidth="1"/>
    <col min="18" max="18" width="28.85546875" style="26" customWidth="1"/>
    <col min="19" max="19" width="13.7109375" style="26" customWidth="1"/>
    <col min="20" max="20" width="12.5703125" style="26" bestFit="1" customWidth="1"/>
    <col min="21" max="21" width="12.85546875" style="26" bestFit="1" customWidth="1"/>
    <col min="22" max="22" width="11.5703125" style="26" customWidth="1"/>
    <col min="23" max="23" width="12" style="26" bestFit="1" customWidth="1"/>
    <col min="24" max="24" width="12.42578125" style="26" customWidth="1"/>
    <col min="25" max="25" width="10.7109375" style="26" customWidth="1"/>
    <col min="26" max="26" width="11.85546875" style="26" customWidth="1"/>
    <col min="27" max="27" width="11.5703125" style="26" bestFit="1" customWidth="1"/>
    <col min="28" max="28" width="10.42578125" style="26" bestFit="1" customWidth="1"/>
    <col min="29" max="16384" width="9.140625" style="26"/>
  </cols>
  <sheetData>
    <row r="1" spans="1:20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0">
      <c r="A2" s="92" t="s">
        <v>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">
      <c r="A3" s="91" t="s">
        <v>11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20">
      <c r="A4" s="92" t="s">
        <v>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20">
      <c r="A5" s="91" t="s">
        <v>27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</row>
    <row r="6" spans="1:20">
      <c r="A6" s="92" t="s">
        <v>2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</row>
    <row r="7" spans="1:20">
      <c r="A7" s="92" t="s">
        <v>72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</row>
    <row r="8" spans="1:20" ht="12" thickBot="1">
      <c r="A8" s="93" t="s">
        <v>28</v>
      </c>
      <c r="B8" s="93"/>
      <c r="C8" s="9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27" t="s">
        <v>29</v>
      </c>
    </row>
    <row r="9" spans="1:20">
      <c r="A9" s="94" t="s">
        <v>30</v>
      </c>
      <c r="B9" s="95"/>
      <c r="C9" s="95"/>
      <c r="D9" s="99" t="s">
        <v>16</v>
      </c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</row>
    <row r="10" spans="1:20" ht="12" thickBot="1">
      <c r="A10" s="96"/>
      <c r="B10" s="97"/>
      <c r="C10" s="97"/>
      <c r="D10" s="101" t="s">
        <v>5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</row>
    <row r="11" spans="1:20" ht="12" thickBot="1">
      <c r="A11" s="96"/>
      <c r="B11" s="97"/>
      <c r="C11" s="97"/>
      <c r="D11" s="103" t="s">
        <v>31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5"/>
      <c r="Q11" s="83" t="s">
        <v>32</v>
      </c>
    </row>
    <row r="12" spans="1:20" ht="36.75" customHeight="1" thickBot="1">
      <c r="A12" s="96"/>
      <c r="B12" s="97"/>
      <c r="C12" s="98"/>
      <c r="D12" s="42" t="s">
        <v>65</v>
      </c>
      <c r="E12" s="42" t="s">
        <v>66</v>
      </c>
      <c r="F12" s="42" t="s">
        <v>67</v>
      </c>
      <c r="G12" s="42" t="s">
        <v>68</v>
      </c>
      <c r="H12" s="42" t="s">
        <v>69</v>
      </c>
      <c r="I12" s="42" t="s">
        <v>70</v>
      </c>
      <c r="J12" s="42" t="s">
        <v>73</v>
      </c>
      <c r="K12" s="42" t="s">
        <v>74</v>
      </c>
      <c r="L12" s="42" t="s">
        <v>75</v>
      </c>
      <c r="M12" s="42" t="s">
        <v>76</v>
      </c>
      <c r="N12" s="42" t="s">
        <v>77</v>
      </c>
      <c r="O12" s="42" t="s">
        <v>78</v>
      </c>
      <c r="P12" s="39" t="s">
        <v>33</v>
      </c>
      <c r="Q12" s="84"/>
    </row>
    <row r="13" spans="1:20" ht="20.100000000000001" customHeight="1" thickBot="1">
      <c r="A13" s="85" t="s">
        <v>6</v>
      </c>
      <c r="B13" s="86"/>
      <c r="C13" s="86"/>
      <c r="D13" s="46">
        <v>49236.89</v>
      </c>
      <c r="E13" s="46">
        <v>49236.899999999994</v>
      </c>
      <c r="F13" s="46">
        <v>48853.54</v>
      </c>
      <c r="G13" s="46">
        <v>49236.89</v>
      </c>
      <c r="H13" s="46">
        <v>50112.14</v>
      </c>
      <c r="I13" s="46">
        <v>78329.05</v>
      </c>
      <c r="J13" s="46">
        <v>53151.53</v>
      </c>
      <c r="K13" s="46">
        <v>53151.53</v>
      </c>
      <c r="L13" s="46">
        <v>53289.450000000004</v>
      </c>
      <c r="M13" s="46">
        <v>53333.25</v>
      </c>
      <c r="N13" s="46">
        <v>77085.78</v>
      </c>
      <c r="O13" s="46">
        <v>50564.840000000004</v>
      </c>
      <c r="P13" s="30">
        <f>SUM(D13:O13)</f>
        <v>665581.78999999992</v>
      </c>
      <c r="Q13" s="28">
        <v>0</v>
      </c>
      <c r="T13" s="36"/>
    </row>
    <row r="14" spans="1:20" ht="20.100000000000001" customHeight="1" thickBot="1">
      <c r="A14" s="85" t="s">
        <v>34</v>
      </c>
      <c r="B14" s="86"/>
      <c r="C14" s="86"/>
      <c r="D14" s="46">
        <v>49236.89</v>
      </c>
      <c r="E14" s="46">
        <v>49236.899999999994</v>
      </c>
      <c r="F14" s="46">
        <v>48853.54</v>
      </c>
      <c r="G14" s="46">
        <v>49236.89</v>
      </c>
      <c r="H14" s="46">
        <v>50112.14</v>
      </c>
      <c r="I14" s="46">
        <v>78329.05</v>
      </c>
      <c r="J14" s="46">
        <v>53151.53</v>
      </c>
      <c r="K14" s="46">
        <v>53151.53</v>
      </c>
      <c r="L14" s="46">
        <v>53289.450000000004</v>
      </c>
      <c r="M14" s="46">
        <v>53333.25</v>
      </c>
      <c r="N14" s="46">
        <v>77085.78</v>
      </c>
      <c r="O14" s="46">
        <v>50564.840000000004</v>
      </c>
      <c r="P14" s="30">
        <f>SUM(D14:O14)</f>
        <v>665581.78999999992</v>
      </c>
      <c r="Q14" s="28">
        <v>0</v>
      </c>
    </row>
    <row r="15" spans="1:20" ht="23.25" customHeight="1" thickBot="1">
      <c r="A15" s="29"/>
      <c r="B15" s="87" t="s">
        <v>35</v>
      </c>
      <c r="C15" s="88"/>
      <c r="D15" s="46">
        <v>43572.480000000003</v>
      </c>
      <c r="E15" s="46">
        <v>43572.49</v>
      </c>
      <c r="F15" s="46">
        <v>43233.23</v>
      </c>
      <c r="G15" s="46">
        <v>43572.480000000003</v>
      </c>
      <c r="H15" s="46">
        <v>44477.13</v>
      </c>
      <c r="I15" s="46">
        <v>66859.13</v>
      </c>
      <c r="J15" s="46">
        <v>45428.67</v>
      </c>
      <c r="K15" s="46">
        <v>45428.67</v>
      </c>
      <c r="L15" s="46">
        <v>45546.55</v>
      </c>
      <c r="M15" s="46">
        <v>45428.67</v>
      </c>
      <c r="N15" s="46">
        <v>69027.34</v>
      </c>
      <c r="O15" s="46">
        <v>43070.55</v>
      </c>
      <c r="P15" s="30">
        <f>SUM(D15:O15)</f>
        <v>579217.39</v>
      </c>
      <c r="Q15" s="28">
        <v>0</v>
      </c>
    </row>
    <row r="16" spans="1:20" ht="20.100000000000001" customHeight="1" thickBot="1">
      <c r="A16" s="29"/>
      <c r="B16" s="87" t="s">
        <v>36</v>
      </c>
      <c r="C16" s="88"/>
      <c r="D16" s="46">
        <v>5664.41</v>
      </c>
      <c r="E16" s="46">
        <v>5664.41</v>
      </c>
      <c r="F16" s="46">
        <v>5620.31</v>
      </c>
      <c r="G16" s="46">
        <v>5664.41</v>
      </c>
      <c r="H16" s="46">
        <v>5635.01</v>
      </c>
      <c r="I16" s="46">
        <v>11469.92</v>
      </c>
      <c r="J16" s="46">
        <v>7722.86</v>
      </c>
      <c r="K16" s="46">
        <v>7722.86</v>
      </c>
      <c r="L16" s="46">
        <v>7742.9</v>
      </c>
      <c r="M16" s="46">
        <v>7904.58</v>
      </c>
      <c r="N16" s="46">
        <v>8058.44</v>
      </c>
      <c r="O16" s="46">
        <v>7494.29</v>
      </c>
      <c r="P16" s="30">
        <f>SUM(D16:O16)</f>
        <v>86364.4</v>
      </c>
      <c r="Q16" s="28">
        <v>0</v>
      </c>
    </row>
    <row r="17" spans="1:24" ht="20.100000000000001" customHeight="1" thickBot="1">
      <c r="A17" s="85" t="s">
        <v>37</v>
      </c>
      <c r="B17" s="86"/>
      <c r="C17" s="86"/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45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30">
        <v>0</v>
      </c>
      <c r="Q17" s="28">
        <v>0</v>
      </c>
    </row>
    <row r="18" spans="1:24" ht="20.100000000000001" customHeight="1" thickBot="1">
      <c r="A18" s="29"/>
      <c r="B18" s="85" t="s">
        <v>38</v>
      </c>
      <c r="C18" s="86"/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30">
        <v>0</v>
      </c>
      <c r="Q18" s="28">
        <v>0</v>
      </c>
    </row>
    <row r="19" spans="1:24" ht="20.100000000000001" customHeight="1" thickBot="1">
      <c r="A19" s="29"/>
      <c r="B19" s="85" t="s">
        <v>39</v>
      </c>
      <c r="C19" s="86"/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30">
        <v>0</v>
      </c>
      <c r="Q19" s="28">
        <v>0</v>
      </c>
    </row>
    <row r="20" spans="1:24" ht="22.5" customHeight="1" thickBot="1">
      <c r="A20" s="89" t="s">
        <v>49</v>
      </c>
      <c r="B20" s="89"/>
      <c r="C20" s="90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30">
        <v>0</v>
      </c>
      <c r="Q20" s="28">
        <v>0</v>
      </c>
    </row>
    <row r="21" spans="1:24" ht="22.5" customHeight="1" thickBot="1">
      <c r="A21" s="81" t="s">
        <v>44</v>
      </c>
      <c r="B21" s="81"/>
      <c r="C21" s="82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30">
        <v>0</v>
      </c>
      <c r="Q21" s="28">
        <v>0</v>
      </c>
      <c r="R21" s="38"/>
      <c r="S21" s="38"/>
      <c r="T21" s="38"/>
      <c r="U21" s="38"/>
      <c r="V21" s="38"/>
      <c r="W21" s="38"/>
      <c r="X21" s="36"/>
    </row>
    <row r="22" spans="1:24" ht="20.100000000000001" customHeight="1" thickBot="1">
      <c r="A22" s="81" t="s">
        <v>40</v>
      </c>
      <c r="B22" s="81"/>
      <c r="C22" s="82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45">
        <v>0</v>
      </c>
      <c r="Q22" s="28">
        <v>0</v>
      </c>
    </row>
    <row r="23" spans="1:24" ht="23.25" customHeight="1" thickBot="1">
      <c r="A23" s="44"/>
      <c r="B23" s="89" t="s">
        <v>46</v>
      </c>
      <c r="C23" s="90"/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45">
        <v>0</v>
      </c>
      <c r="Q23" s="28">
        <v>0</v>
      </c>
    </row>
    <row r="24" spans="1:24" ht="20.100000000000001" customHeight="1" thickBot="1">
      <c r="A24" s="44"/>
      <c r="B24" s="87" t="s">
        <v>47</v>
      </c>
      <c r="C24" s="88"/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30">
        <v>0</v>
      </c>
      <c r="Q24" s="28">
        <v>0</v>
      </c>
    </row>
    <row r="25" spans="1:24" ht="20.100000000000001" customHeight="1" thickBot="1">
      <c r="A25" s="29"/>
      <c r="B25" s="110" t="s">
        <v>48</v>
      </c>
      <c r="C25" s="111"/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30">
        <v>0</v>
      </c>
      <c r="Q25" s="28">
        <v>0</v>
      </c>
    </row>
    <row r="26" spans="1:24" ht="20.100000000000001" customHeight="1" thickBot="1">
      <c r="A26" s="29"/>
      <c r="B26" s="110" t="s">
        <v>7</v>
      </c>
      <c r="C26" s="111"/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30">
        <v>0</v>
      </c>
      <c r="Q26" s="28">
        <v>0</v>
      </c>
    </row>
    <row r="27" spans="1:24" ht="39" customHeight="1" thickBot="1">
      <c r="A27" s="29"/>
      <c r="B27" s="81" t="s">
        <v>50</v>
      </c>
      <c r="C27" s="82"/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30">
        <v>0</v>
      </c>
      <c r="Q27" s="28">
        <v>0</v>
      </c>
      <c r="R27" s="37"/>
      <c r="S27" s="37"/>
      <c r="T27" s="38"/>
      <c r="U27" s="37"/>
      <c r="V27" s="37"/>
      <c r="W27" s="37"/>
      <c r="X27" s="36"/>
    </row>
    <row r="28" spans="1:24" ht="49.5" customHeight="1" thickBot="1">
      <c r="A28" s="29"/>
      <c r="B28" s="81" t="s">
        <v>51</v>
      </c>
      <c r="C28" s="82"/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30">
        <v>0</v>
      </c>
      <c r="Q28" s="28">
        <v>0</v>
      </c>
      <c r="R28" s="37"/>
      <c r="S28" s="37"/>
      <c r="T28" s="38"/>
      <c r="U28" s="37"/>
      <c r="V28" s="37"/>
      <c r="W28" s="37"/>
      <c r="X28" s="36"/>
    </row>
    <row r="29" spans="1:24" ht="21.75" customHeight="1" thickBot="1">
      <c r="A29" s="29"/>
      <c r="B29" s="81" t="s">
        <v>52</v>
      </c>
      <c r="C29" s="82"/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30">
        <v>0</v>
      </c>
      <c r="Q29" s="28">
        <v>0</v>
      </c>
      <c r="R29" s="37"/>
      <c r="S29" s="37"/>
      <c r="T29" s="37"/>
      <c r="U29" s="37"/>
      <c r="V29" s="37"/>
      <c r="W29" s="37"/>
      <c r="X29" s="36"/>
    </row>
    <row r="30" spans="1:24" ht="20.100000000000001" customHeight="1" thickBot="1">
      <c r="A30" s="85" t="s">
        <v>17</v>
      </c>
      <c r="B30" s="109"/>
      <c r="C30" s="109"/>
      <c r="D30" s="46">
        <v>49236.89</v>
      </c>
      <c r="E30" s="46">
        <v>49236.899999999994</v>
      </c>
      <c r="F30" s="46">
        <v>48853.54</v>
      </c>
      <c r="G30" s="46">
        <v>49236.89</v>
      </c>
      <c r="H30" s="46">
        <v>50112.14</v>
      </c>
      <c r="I30" s="46">
        <v>78329.05</v>
      </c>
      <c r="J30" s="46">
        <v>53151.53</v>
      </c>
      <c r="K30" s="46">
        <v>53151.53</v>
      </c>
      <c r="L30" s="46">
        <v>53289.450000000004</v>
      </c>
      <c r="M30" s="46">
        <v>53333.25</v>
      </c>
      <c r="N30" s="46">
        <v>77085.78</v>
      </c>
      <c r="O30" s="46">
        <v>50564.840000000004</v>
      </c>
      <c r="P30" s="30">
        <f>SUM(D30:O30)</f>
        <v>665581.78999999992</v>
      </c>
      <c r="Q30" s="28">
        <v>0</v>
      </c>
      <c r="T30" s="36"/>
    </row>
    <row r="31" spans="1:24" ht="12" thickBo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24" ht="12" thickBot="1">
      <c r="A32" s="106" t="s">
        <v>18</v>
      </c>
      <c r="B32" s="106"/>
      <c r="C32" s="107"/>
      <c r="D32" s="107"/>
      <c r="E32" s="107"/>
      <c r="F32" s="107"/>
      <c r="G32" s="107"/>
      <c r="H32" s="107"/>
      <c r="I32" s="107"/>
      <c r="J32" s="108"/>
      <c r="K32" s="108"/>
      <c r="L32" s="108"/>
      <c r="M32" s="108" t="s">
        <v>1</v>
      </c>
      <c r="N32" s="108"/>
      <c r="O32" s="108"/>
      <c r="P32" s="108"/>
      <c r="Q32" s="31" t="s">
        <v>4</v>
      </c>
      <c r="S32" s="26">
        <v>26</v>
      </c>
      <c r="T32" s="26">
        <v>25</v>
      </c>
    </row>
    <row r="33" spans="1:22" ht="12" thickBot="1">
      <c r="A33" s="73" t="s">
        <v>21</v>
      </c>
      <c r="B33" s="73"/>
      <c r="C33" s="74"/>
      <c r="D33" s="74"/>
      <c r="E33" s="74"/>
      <c r="F33" s="74"/>
      <c r="G33" s="74"/>
      <c r="H33" s="74"/>
      <c r="I33" s="74"/>
      <c r="J33" s="75"/>
      <c r="K33" s="75"/>
      <c r="L33" s="75"/>
      <c r="M33" s="62">
        <v>105069999.84999999</v>
      </c>
      <c r="N33" s="62"/>
      <c r="O33" s="62"/>
      <c r="P33" s="62"/>
      <c r="Q33" s="47">
        <v>0</v>
      </c>
      <c r="R33" s="48">
        <f>M33-100359689.76</f>
        <v>4710310.0899999887</v>
      </c>
      <c r="S33" s="37">
        <v>60480769.990000002</v>
      </c>
      <c r="T33" s="37">
        <v>58012748.899999999</v>
      </c>
      <c r="U33" s="37">
        <f>T33+S33</f>
        <v>118493518.89</v>
      </c>
    </row>
    <row r="34" spans="1:22" ht="12" thickBot="1">
      <c r="A34" s="73" t="s">
        <v>56</v>
      </c>
      <c r="B34" s="73"/>
      <c r="C34" s="74"/>
      <c r="D34" s="74"/>
      <c r="E34" s="74"/>
      <c r="F34" s="74"/>
      <c r="G34" s="74"/>
      <c r="H34" s="74"/>
      <c r="I34" s="74"/>
      <c r="J34" s="75"/>
      <c r="K34" s="75"/>
      <c r="L34" s="75"/>
      <c r="M34" s="61">
        <v>2631805.69</v>
      </c>
      <c r="N34" s="61"/>
      <c r="O34" s="61"/>
      <c r="P34" s="61"/>
      <c r="Q34" s="47">
        <v>0</v>
      </c>
      <c r="T34" s="37">
        <v>62680380.359999999</v>
      </c>
    </row>
    <row r="35" spans="1:22" ht="12" thickBot="1">
      <c r="A35" s="76" t="s">
        <v>57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7"/>
      <c r="M35" s="61">
        <v>441250</v>
      </c>
      <c r="N35" s="61"/>
      <c r="O35" s="61"/>
      <c r="P35" s="61"/>
      <c r="Q35" s="47">
        <v>0</v>
      </c>
      <c r="T35" s="37">
        <v>-10967933.029999999</v>
      </c>
    </row>
    <row r="36" spans="1:22" ht="12" thickBot="1">
      <c r="A36" s="76" t="s">
        <v>58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7"/>
      <c r="M36" s="61">
        <v>1389596</v>
      </c>
      <c r="N36" s="61"/>
      <c r="O36" s="61"/>
      <c r="P36" s="61"/>
      <c r="Q36" s="47">
        <v>0</v>
      </c>
      <c r="T36" s="37">
        <f>SUM(T34:T35)</f>
        <v>51712447.329999998</v>
      </c>
    </row>
    <row r="37" spans="1:22" ht="12" thickBot="1">
      <c r="A37" s="76" t="s">
        <v>59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7"/>
      <c r="M37" s="61">
        <v>0</v>
      </c>
      <c r="N37" s="61"/>
      <c r="O37" s="61"/>
      <c r="P37" s="61"/>
      <c r="Q37" s="47">
        <v>0</v>
      </c>
    </row>
    <row r="38" spans="1:22" ht="12" thickBot="1">
      <c r="A38" s="72" t="s">
        <v>60</v>
      </c>
      <c r="B38" s="73"/>
      <c r="C38" s="74"/>
      <c r="D38" s="74"/>
      <c r="E38" s="74"/>
      <c r="F38" s="74"/>
      <c r="G38" s="74"/>
      <c r="H38" s="74"/>
      <c r="I38" s="74"/>
      <c r="J38" s="75"/>
      <c r="K38" s="75"/>
      <c r="L38" s="75"/>
      <c r="M38" s="61">
        <v>100607348.16</v>
      </c>
      <c r="N38" s="61"/>
      <c r="O38" s="61"/>
      <c r="P38" s="61"/>
      <c r="Q38" s="47">
        <v>0</v>
      </c>
    </row>
    <row r="39" spans="1:22" ht="12" thickBot="1">
      <c r="A39" s="78" t="s">
        <v>61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80">
        <f>P30</f>
        <v>665581.78999999992</v>
      </c>
      <c r="N39" s="80"/>
      <c r="O39" s="80"/>
      <c r="P39" s="80"/>
      <c r="Q39" s="32">
        <v>6.5933678922887621E-3</v>
      </c>
    </row>
    <row r="40" spans="1:22" ht="12" thickBot="1">
      <c r="A40" s="67" t="s">
        <v>53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2">
        <f>M38*Q40</f>
        <v>6036440.8895999994</v>
      </c>
      <c r="N40" s="62"/>
      <c r="O40" s="62"/>
      <c r="P40" s="62"/>
      <c r="Q40" s="33">
        <v>0.06</v>
      </c>
    </row>
    <row r="41" spans="1:22" ht="12" thickBot="1">
      <c r="A41" s="67" t="s">
        <v>54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2">
        <f>M38*Q41</f>
        <v>5734618.8451199997</v>
      </c>
      <c r="N41" s="62"/>
      <c r="O41" s="62"/>
      <c r="P41" s="62"/>
      <c r="Q41" s="35">
        <v>5.6999999999999995E-2</v>
      </c>
      <c r="T41" s="26" t="s">
        <v>81</v>
      </c>
      <c r="U41" s="26" t="s">
        <v>82</v>
      </c>
      <c r="V41" s="26" t="s">
        <v>83</v>
      </c>
    </row>
    <row r="42" spans="1:22" ht="12" thickBot="1">
      <c r="A42" s="69" t="s">
        <v>55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>
        <f>M38*Q42</f>
        <v>5432796.80064</v>
      </c>
      <c r="N42" s="71"/>
      <c r="O42" s="71"/>
      <c r="P42" s="71"/>
      <c r="Q42" s="34">
        <v>5.3999999999999999E-2</v>
      </c>
      <c r="T42" s="37">
        <v>10972623.32</v>
      </c>
      <c r="U42" s="37">
        <v>10167695.310000001</v>
      </c>
      <c r="V42" s="37">
        <f t="shared" ref="V42:V47" si="0">T42-U42</f>
        <v>804928.00999999978</v>
      </c>
    </row>
    <row r="43" spans="1:22" s="1" customFormat="1" ht="11.25" customHeight="1">
      <c r="A43" s="65" t="s">
        <v>84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T43" s="55">
        <v>8172168.5999999996</v>
      </c>
      <c r="U43" s="55">
        <v>6936897.3300000001</v>
      </c>
      <c r="V43" s="37">
        <f t="shared" si="0"/>
        <v>1235271.2699999996</v>
      </c>
    </row>
    <row r="44" spans="1:22" s="1" customForma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T44" s="55">
        <v>9162112.8399999999</v>
      </c>
      <c r="U44" s="55">
        <v>8201205.8600000003</v>
      </c>
      <c r="V44" s="37">
        <f t="shared" si="0"/>
        <v>960906.97999999952</v>
      </c>
    </row>
    <row r="45" spans="1:22" s="1" customFormat="1">
      <c r="A45" s="51"/>
      <c r="B45" s="51"/>
      <c r="C45" s="51"/>
      <c r="D45" s="51"/>
      <c r="E45" s="51"/>
      <c r="F45" s="51"/>
      <c r="G45" s="51"/>
      <c r="H45" s="50"/>
      <c r="I45" s="50"/>
      <c r="J45" s="50"/>
      <c r="K45" s="50"/>
      <c r="L45" s="50"/>
      <c r="M45" s="50"/>
      <c r="N45" s="50"/>
      <c r="O45" s="50"/>
      <c r="P45" s="50"/>
      <c r="Q45" s="50"/>
      <c r="T45" s="55">
        <v>7677651.3499999996</v>
      </c>
      <c r="U45" s="55">
        <v>6664977.0300000003</v>
      </c>
      <c r="V45" s="37">
        <f t="shared" si="0"/>
        <v>1012674.3199999994</v>
      </c>
    </row>
    <row r="46" spans="1:22" s="1" customFormat="1" ht="11.25" customHeight="1">
      <c r="A46" s="49" t="s">
        <v>85</v>
      </c>
      <c r="B46" s="51"/>
      <c r="C46" s="51"/>
      <c r="D46" s="51"/>
      <c r="E46" s="51"/>
      <c r="F46" s="51"/>
      <c r="G46" s="51"/>
      <c r="H46" s="50"/>
      <c r="I46" s="50"/>
      <c r="J46" s="50"/>
      <c r="K46" s="50"/>
      <c r="L46" s="50"/>
      <c r="M46" s="50"/>
      <c r="N46" s="50"/>
      <c r="O46" s="50"/>
      <c r="P46" s="50"/>
      <c r="Q46" s="50"/>
      <c r="T46" s="55">
        <v>8723839.7799999993</v>
      </c>
      <c r="U46" s="55">
        <v>7564866.1699999999</v>
      </c>
      <c r="V46" s="37">
        <f t="shared" si="0"/>
        <v>1158973.6099999994</v>
      </c>
    </row>
    <row r="47" spans="1:22" s="1" customFormat="1" ht="11.25" customHeight="1">
      <c r="B47" s="63" t="s">
        <v>79</v>
      </c>
      <c r="C47" s="63"/>
      <c r="D47" s="63"/>
      <c r="G47" s="63" t="s">
        <v>63</v>
      </c>
      <c r="H47" s="63"/>
      <c r="I47" s="63"/>
      <c r="M47" s="60" t="s">
        <v>13</v>
      </c>
      <c r="N47" s="60"/>
      <c r="O47" s="60"/>
      <c r="P47" s="60"/>
      <c r="T47" s="55">
        <v>13304353.01</v>
      </c>
      <c r="U47" s="55">
        <v>12176805.630000001</v>
      </c>
      <c r="V47" s="37">
        <f t="shared" si="0"/>
        <v>1127547.379999999</v>
      </c>
    </row>
    <row r="48" spans="1:22" s="3" customFormat="1" ht="11.25" customHeight="1">
      <c r="B48" s="63" t="s">
        <v>41</v>
      </c>
      <c r="C48" s="63"/>
      <c r="D48" s="63"/>
      <c r="G48" s="64" t="s">
        <v>62</v>
      </c>
      <c r="H48" s="64"/>
      <c r="I48" s="64"/>
      <c r="M48" s="59" t="s">
        <v>14</v>
      </c>
      <c r="N48" s="59"/>
      <c r="O48" s="59"/>
      <c r="P48" s="59"/>
    </row>
    <row r="49" spans="2:16" s="1" customFormat="1" ht="11.25" customHeight="1">
      <c r="B49" s="63" t="s">
        <v>80</v>
      </c>
      <c r="C49" s="63"/>
      <c r="D49" s="63"/>
      <c r="G49" s="63" t="s">
        <v>64</v>
      </c>
      <c r="H49" s="63"/>
      <c r="I49" s="63"/>
      <c r="M49" s="60" t="s">
        <v>15</v>
      </c>
      <c r="N49" s="60"/>
      <c r="O49" s="60"/>
      <c r="P49" s="60"/>
    </row>
  </sheetData>
  <mergeCells count="66">
    <mergeCell ref="A22:C22"/>
    <mergeCell ref="B23:C23"/>
    <mergeCell ref="B29:C29"/>
    <mergeCell ref="A32:L32"/>
    <mergeCell ref="M32:P32"/>
    <mergeCell ref="A30:C30"/>
    <mergeCell ref="B24:C24"/>
    <mergeCell ref="B25:C25"/>
    <mergeCell ref="B26:C26"/>
    <mergeCell ref="B27:C27"/>
    <mergeCell ref="B28:C28"/>
    <mergeCell ref="A3:Q3"/>
    <mergeCell ref="A2:Q2"/>
    <mergeCell ref="A4:Q4"/>
    <mergeCell ref="B18:C18"/>
    <mergeCell ref="A5:Q5"/>
    <mergeCell ref="A6:Q6"/>
    <mergeCell ref="B16:C16"/>
    <mergeCell ref="A17:C17"/>
    <mergeCell ref="A7:Q7"/>
    <mergeCell ref="A8:C8"/>
    <mergeCell ref="A9:C12"/>
    <mergeCell ref="D9:Q9"/>
    <mergeCell ref="D10:Q10"/>
    <mergeCell ref="D11:P11"/>
    <mergeCell ref="A21:C21"/>
    <mergeCell ref="Q11:Q12"/>
    <mergeCell ref="A13:C13"/>
    <mergeCell ref="A14:C14"/>
    <mergeCell ref="B15:C15"/>
    <mergeCell ref="B19:C19"/>
    <mergeCell ref="A20:C20"/>
    <mergeCell ref="A38:L38"/>
    <mergeCell ref="A37:L37"/>
    <mergeCell ref="A39:L39"/>
    <mergeCell ref="M39:P39"/>
    <mergeCell ref="A33:L33"/>
    <mergeCell ref="A34:L34"/>
    <mergeCell ref="A36:L36"/>
    <mergeCell ref="A35:L35"/>
    <mergeCell ref="A43:Q43"/>
    <mergeCell ref="A44:Q44"/>
    <mergeCell ref="A40:L40"/>
    <mergeCell ref="M40:P40"/>
    <mergeCell ref="A41:L41"/>
    <mergeCell ref="M41:P41"/>
    <mergeCell ref="A42:L42"/>
    <mergeCell ref="M42:P42"/>
    <mergeCell ref="B47:D47"/>
    <mergeCell ref="B49:D49"/>
    <mergeCell ref="G47:I47"/>
    <mergeCell ref="G48:I48"/>
    <mergeCell ref="G49:I49"/>
    <mergeCell ref="B48:D48"/>
    <mergeCell ref="M37:P37"/>
    <mergeCell ref="M33:P33"/>
    <mergeCell ref="M34:P34"/>
    <mergeCell ref="M38:P38"/>
    <mergeCell ref="M36:P36"/>
    <mergeCell ref="M35:P35"/>
    <mergeCell ref="O48:P48"/>
    <mergeCell ref="M49:N49"/>
    <mergeCell ref="O49:P49"/>
    <mergeCell ref="M47:N47"/>
    <mergeCell ref="O47:P47"/>
    <mergeCell ref="M48:N48"/>
  </mergeCells>
  <pageMargins left="0.51181102362204722" right="0.51181102362204722" top="0.59055118110236227" bottom="0.59055118110236227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1"/>
  <sheetViews>
    <sheetView showGridLines="0" tabSelected="1" zoomScaleNormal="100" workbookViewId="0">
      <selection activeCell="B34" sqref="B34"/>
    </sheetView>
  </sheetViews>
  <sheetFormatPr defaultRowHeight="11.25" customHeight="1"/>
  <cols>
    <col min="1" max="1" width="38.85546875" style="14" customWidth="1"/>
    <col min="2" max="2" width="30.85546875" style="14" customWidth="1"/>
    <col min="3" max="3" width="23.140625" style="14" customWidth="1"/>
    <col min="4" max="4" width="23" style="14" customWidth="1"/>
    <col min="5" max="5" width="10" style="9" bestFit="1" customWidth="1"/>
    <col min="6" max="6" width="9.140625" style="9"/>
    <col min="7" max="7" width="12" style="9" bestFit="1" customWidth="1"/>
    <col min="8" max="8" width="9.140625" style="9"/>
    <col min="9" max="9" width="12" style="9" bestFit="1" customWidth="1"/>
    <col min="10" max="16384" width="9.140625" style="9"/>
  </cols>
  <sheetData>
    <row r="2" spans="1:5" ht="11.25" customHeight="1">
      <c r="A2" s="116" t="s">
        <v>12</v>
      </c>
      <c r="B2" s="116"/>
      <c r="C2" s="116"/>
      <c r="D2" s="116"/>
    </row>
    <row r="3" spans="1:5" ht="11.25" customHeight="1">
      <c r="A3" s="115" t="s">
        <v>0</v>
      </c>
      <c r="B3" s="115"/>
      <c r="C3" s="115"/>
      <c r="D3" s="115"/>
    </row>
    <row r="4" spans="1:5" ht="11.25" customHeight="1">
      <c r="A4" s="115" t="s">
        <v>20</v>
      </c>
      <c r="B4" s="115"/>
      <c r="C4" s="115"/>
      <c r="D4" s="115"/>
    </row>
    <row r="5" spans="1:5" ht="11.25" customHeight="1">
      <c r="A5" s="115" t="s">
        <v>2</v>
      </c>
      <c r="B5" s="115"/>
      <c r="C5" s="115"/>
      <c r="D5" s="115"/>
    </row>
    <row r="6" spans="1:5" ht="11.25" customHeight="1">
      <c r="A6" s="116" t="s">
        <v>72</v>
      </c>
      <c r="B6" s="116"/>
      <c r="C6" s="115"/>
      <c r="D6" s="115"/>
    </row>
    <row r="7" spans="1:5" ht="11.25" customHeight="1">
      <c r="A7" s="8"/>
      <c r="B7" s="8"/>
      <c r="C7" s="8"/>
      <c r="D7" s="8"/>
    </row>
    <row r="8" spans="1:5" ht="11.25" customHeight="1">
      <c r="A8" s="10" t="s">
        <v>71</v>
      </c>
      <c r="B8" s="10"/>
      <c r="C8" s="10"/>
      <c r="D8" s="11">
        <v>1</v>
      </c>
    </row>
    <row r="9" spans="1:5" ht="11.25" customHeight="1">
      <c r="A9" s="12" t="s">
        <v>24</v>
      </c>
      <c r="B9" s="12"/>
      <c r="C9" s="113" t="s">
        <v>25</v>
      </c>
      <c r="D9" s="114"/>
    </row>
    <row r="10" spans="1:5" ht="11.25" customHeight="1">
      <c r="A10" s="14" t="s">
        <v>26</v>
      </c>
      <c r="C10" s="122">
        <f>Anexo_1!M33</f>
        <v>105069999.84999999</v>
      </c>
      <c r="D10" s="123"/>
      <c r="E10" s="54"/>
    </row>
    <row r="11" spans="1:5" ht="11.25" customHeight="1">
      <c r="A11" s="14" t="s">
        <v>42</v>
      </c>
      <c r="C11" s="122">
        <f>Anexo_1!M38</f>
        <v>100607348.16</v>
      </c>
      <c r="D11" s="123"/>
    </row>
    <row r="12" spans="1:5" ht="11.25" customHeight="1">
      <c r="A12" s="15"/>
      <c r="B12" s="15"/>
      <c r="C12" s="4"/>
      <c r="D12" s="4"/>
    </row>
    <row r="13" spans="1:5" ht="12">
      <c r="A13" s="114" t="s">
        <v>8</v>
      </c>
      <c r="B13" s="120"/>
      <c r="C13" s="13" t="s">
        <v>1</v>
      </c>
      <c r="D13" s="13" t="s">
        <v>4</v>
      </c>
    </row>
    <row r="14" spans="1:5" ht="12">
      <c r="A14" s="14" t="s">
        <v>19</v>
      </c>
      <c r="C14" s="52">
        <f>Anexo_1!P30</f>
        <v>665581.78999999992</v>
      </c>
      <c r="D14" s="24">
        <v>6.5933678922887621E-3</v>
      </c>
      <c r="E14" s="56"/>
    </row>
    <row r="15" spans="1:5" ht="12">
      <c r="A15" s="14" t="s">
        <v>9</v>
      </c>
      <c r="C15" s="57">
        <v>6036440.8899999997</v>
      </c>
      <c r="D15" s="16">
        <v>0.06</v>
      </c>
    </row>
    <row r="16" spans="1:5" ht="12">
      <c r="A16" s="14" t="s">
        <v>10</v>
      </c>
      <c r="C16" s="57">
        <v>5734618.8449999997</v>
      </c>
      <c r="D16" s="16">
        <v>5.7000000000000002E-2</v>
      </c>
    </row>
    <row r="17" spans="1:8" ht="12">
      <c r="A17" s="17" t="s">
        <v>43</v>
      </c>
      <c r="B17" s="17"/>
      <c r="C17" s="57">
        <v>5432796.801</v>
      </c>
      <c r="D17" s="18">
        <v>5.3999999999999999E-2</v>
      </c>
    </row>
    <row r="18" spans="1:8" ht="11.25" customHeight="1">
      <c r="A18" s="19"/>
      <c r="B18" s="19"/>
      <c r="C18" s="41"/>
      <c r="D18" s="40"/>
    </row>
    <row r="19" spans="1:8" ht="66.75" hidden="1" customHeight="1">
      <c r="A19" s="5" t="s">
        <v>3</v>
      </c>
      <c r="B19" s="7"/>
      <c r="C19" s="6" t="s">
        <v>23</v>
      </c>
      <c r="D19" s="2" t="s">
        <v>45</v>
      </c>
    </row>
    <row r="20" spans="1:8" ht="13.5" hidden="1" customHeight="1">
      <c r="A20" s="17" t="s">
        <v>22</v>
      </c>
      <c r="B20" s="21"/>
      <c r="C20" s="22"/>
      <c r="D20" s="20">
        <v>0</v>
      </c>
    </row>
    <row r="21" spans="1:8" ht="15" customHeight="1">
      <c r="A21" s="58" t="str">
        <f>Anexo_1!A43</f>
        <v>FONTE: Governança Brasil - Execução Orçamentária e Contabilidade Pública, 22/Jul/2026, 10h e 37m.</v>
      </c>
    </row>
    <row r="22" spans="1:8" ht="60.75" customHeight="1">
      <c r="A22" s="117" t="s">
        <v>86</v>
      </c>
      <c r="B22" s="118"/>
      <c r="C22" s="118"/>
      <c r="D22" s="119"/>
    </row>
    <row r="23" spans="1:8" ht="6" customHeight="1"/>
    <row r="24" spans="1:8" ht="11.25" customHeight="1">
      <c r="A24" s="49" t="str">
        <f>Anexo_1!A46</f>
        <v>Feliz, 23 de Julho de 2026.</v>
      </c>
    </row>
    <row r="27" spans="1:8" ht="11.25" customHeight="1">
      <c r="A27" s="23" t="str">
        <f>Anexo_1!B47</f>
        <v>VALDECIR KRONITSKY</v>
      </c>
      <c r="B27" s="23" t="s">
        <v>63</v>
      </c>
      <c r="C27" s="23" t="s">
        <v>13</v>
      </c>
    </row>
    <row r="28" spans="1:8" ht="11.25" customHeight="1">
      <c r="A28" s="23" t="s">
        <v>41</v>
      </c>
      <c r="B28" s="23" t="s">
        <v>62</v>
      </c>
      <c r="C28" s="23" t="s">
        <v>14</v>
      </c>
      <c r="D28" s="23"/>
      <c r="E28" s="121"/>
      <c r="F28" s="121"/>
      <c r="H28" s="25"/>
    </row>
    <row r="29" spans="1:8" ht="11.25" customHeight="1">
      <c r="A29" s="23" t="str">
        <f>Anexo_1!B49</f>
        <v>CPF:  660.687.540-49</v>
      </c>
      <c r="B29" s="23" t="s">
        <v>64</v>
      </c>
      <c r="C29" s="23" t="s">
        <v>15</v>
      </c>
      <c r="D29" s="23"/>
      <c r="E29" s="121"/>
      <c r="F29" s="121"/>
      <c r="H29" s="25"/>
    </row>
    <row r="30" spans="1:8" ht="11.25" customHeight="1">
      <c r="A30" s="23"/>
      <c r="B30" s="23"/>
      <c r="C30" s="23"/>
      <c r="D30" s="23"/>
      <c r="E30" s="25"/>
      <c r="F30" s="25"/>
      <c r="H30" s="25"/>
    </row>
    <row r="31" spans="1:8" ht="11.25" customHeight="1">
      <c r="A31" s="112"/>
      <c r="B31" s="112"/>
      <c r="C31" s="112"/>
      <c r="D31" s="112"/>
      <c r="E31" s="121"/>
      <c r="F31" s="121"/>
      <c r="H31" s="25"/>
    </row>
  </sheetData>
  <mergeCells count="15">
    <mergeCell ref="A22:D22"/>
    <mergeCell ref="A13:B13"/>
    <mergeCell ref="E28:F28"/>
    <mergeCell ref="A31:B31"/>
    <mergeCell ref="C10:D10"/>
    <mergeCell ref="E29:F29"/>
    <mergeCell ref="C31:D31"/>
    <mergeCell ref="E31:F31"/>
    <mergeCell ref="C11:D11"/>
    <mergeCell ref="C9:D9"/>
    <mergeCell ref="A5:D5"/>
    <mergeCell ref="A6:D6"/>
    <mergeCell ref="A2:D2"/>
    <mergeCell ref="A3:D3"/>
    <mergeCell ref="A4:D4"/>
  </mergeCells>
  <phoneticPr fontId="0" type="noConversion"/>
  <pageMargins left="0.78740157480314965" right="0.39370078740157483" top="0.98425196850393704" bottom="0.98425196850393704" header="0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Anexo_1</vt:lpstr>
      <vt:lpstr>Anexo 6</vt:lpstr>
      <vt:lpstr>'Anexo 6'!Area_de_impressao</vt:lpstr>
      <vt:lpstr>Anexo_1!Area_de_impressao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Eliseu Elias Vogt</cp:lastModifiedBy>
  <cp:lastPrinted>2026-07-23T11:34:02Z</cp:lastPrinted>
  <dcterms:created xsi:type="dcterms:W3CDTF">2001-09-06T15:18:59Z</dcterms:created>
  <dcterms:modified xsi:type="dcterms:W3CDTF">2026-07-23T11:36:22Z</dcterms:modified>
</cp:coreProperties>
</file>